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770" windowHeight="4305" firstSheet="1" activeTab="1"/>
  </bookViews>
  <sheets>
    <sheet name="TMBChung-2 -2012" sheetId="1" r:id="rId1"/>
    <sheet name="TMBChung-3 -2013TCTK" sheetId="2" r:id="rId2"/>
    <sheet name="00000000" sheetId="3" state="veryHidden" r:id="rId3"/>
    <sheet name="10000000" sheetId="4" state="veryHidden" r:id="rId4"/>
    <sheet name="20000000" sheetId="5" state="veryHidden" r:id="rId5"/>
    <sheet name="30000000" sheetId="6" state="veryHidden" r:id="rId6"/>
  </sheets>
  <definedNames>
    <definedName name="_xlnm.Print_Titles">$5:$6</definedName>
    <definedName name="_xlnm.Print_Titles">$5:$6</definedName>
  </definedNames>
  <calcPr fullCalcOnLoad="1"/>
</workbook>
</file>

<file path=xl/sharedStrings.xml><?xml version="1.0" encoding="utf-8"?>
<sst xmlns="http://schemas.openxmlformats.org/spreadsheetml/2006/main" count="62" uniqueCount="37">
  <si>
    <t>So sánh %</t>
  </si>
  <si>
    <t>A. Tổng mức hàng hóa bán ra:</t>
  </si>
  <si>
    <t>Phân theo thành phần kinh tế</t>
  </si>
  <si>
    <t>- Kinh tế nhà nước</t>
  </si>
  <si>
    <t>- Kinh tế  ngoài quốc doanh</t>
  </si>
  <si>
    <t>- Kinh tế có vốn đầu tư nước ngoài</t>
  </si>
  <si>
    <t>B. Tổng mức bán lẻ:</t>
  </si>
  <si>
    <t>Phân theo ngành hoạt động</t>
  </si>
  <si>
    <t>- Thương nghiệp</t>
  </si>
  <si>
    <t>- Khách sạn, nhà hàng</t>
  </si>
  <si>
    <t>- Dịch vụ</t>
  </si>
  <si>
    <t xml:space="preserve"> TỔNG CỤC   THỐNG KÊ  </t>
  </si>
  <si>
    <t>- Du lịch lữ hành</t>
  </si>
  <si>
    <t xml:space="preserve">§V TÝnh: Tû §ång </t>
  </si>
  <si>
    <t xml:space="preserve">Cục Thống Kê Đồng nai </t>
  </si>
  <si>
    <t xml:space="preserve">                                                                        TỔNG MỨC BÁN CHUNG VÀ BÁN LẺ </t>
  </si>
  <si>
    <t>Thực hiện  
 Năm 2011</t>
  </si>
  <si>
    <t>Tháng 1/2012
so 
Tháng 1/2011</t>
  </si>
  <si>
    <t xml:space="preserve">Thực hiện </t>
  </si>
  <si>
    <t>Kế hoạch
năm 2012</t>
  </si>
  <si>
    <t>Ước 
 Tháng 2/2012</t>
  </si>
  <si>
    <t>Chính thức 
 Tháng 2
Năm 2011</t>
  </si>
  <si>
    <t xml:space="preserve">                      Tháng 02 Năm 2012</t>
  </si>
  <si>
    <t>Tháng 2/2012
so 
Tháng 1/2012</t>
  </si>
  <si>
    <t xml:space="preserve">Dự  ước  2 tháng 
 so
 Kế  Hoạch  </t>
  </si>
  <si>
    <t>2 Tháng   
so 
Cùng kỳ</t>
  </si>
  <si>
    <t>Chính thức
Tháng 1/2012</t>
  </si>
  <si>
    <t xml:space="preserve"> Ước 2 tháng2012</t>
  </si>
  <si>
    <t>Chính thức
Tháng 1/2013</t>
  </si>
  <si>
    <t>Ước 
 Tháng 3/2013</t>
  </si>
  <si>
    <t>Chính thức
Tháng 2/2013</t>
  </si>
  <si>
    <t xml:space="preserve">                      Tháng 03 Năm 2013</t>
  </si>
  <si>
    <t>Tháng 3/2013
so 
Tháng 2/2013</t>
  </si>
  <si>
    <t xml:space="preserve">Dự  ước quý I
 so
 Kế  Hoạch  </t>
  </si>
  <si>
    <t>Ước Quý I
so 
Cùng kỳ</t>
  </si>
  <si>
    <t xml:space="preserve"> Ước quý I 2013</t>
  </si>
  <si>
    <t>Chính thức quý I năm 2012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</si>
</sst>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\ &quot;$&quot;_);\(#,##0\ &quot;$&quot;\)"/>
    <numFmt numFmtId="187" formatCode="#,##0\ &quot;$&quot;_);[Red]\(#,##0\ &quot;$&quot;\)"/>
    <numFmt numFmtId="188" formatCode="#,##0.00\ &quot;$&quot;_);\(#,##0.00\ &quot;$&quot;\)"/>
    <numFmt numFmtId="189" formatCode="#,##0.00\ &quot;$&quot;_);[Red]\(#,##0.00\ &quot;$&quot;\)"/>
    <numFmt numFmtId="190" formatCode="_ * #,##0_)\ &quot;$&quot;_ ;_ * \(#,##0\)\ &quot;$&quot;_ ;_ * &quot;-&quot;_)\ &quot;$&quot;_ ;_ @_ "/>
    <numFmt numFmtId="191" formatCode="_ * #,##0_)\ _$_ ;_ * \(#,##0\)\ _$_ ;_ * &quot;-&quot;_)\ _$_ ;_ @_ "/>
    <numFmt numFmtId="192" formatCode="_ * #,##0.00_)\ &quot;$&quot;_ ;_ * \(#,##0.00\)\ &quot;$&quot;_ ;_ * &quot;-&quot;??_)\ &quot;$&quot;_ ;_ @_ "/>
    <numFmt numFmtId="193" formatCode="_ * #,##0.00_)\ _$_ ;_ * \(#,##0.00\)\ _$_ ;_ * &quot;-&quot;??_)\ _$_ ;_ @_ "/>
    <numFmt numFmtId="194" formatCode="0.0000000000%"/>
    <numFmt numFmtId="195" formatCode="0.0000000"/>
    <numFmt numFmtId="196" formatCode="0.0%"/>
    <numFmt numFmtId="197" formatCode="_(* #,##0.000_);_(* \(#,##0.000\);_(* &quot;-&quot;??_);_(@_)"/>
    <numFmt numFmtId="198" formatCode="_(* #,##0.0000_);_(* \(#,##0.0000\);_(* &quot;-&quot;??_);_(@_)"/>
    <numFmt numFmtId="199" formatCode="0.000000000%"/>
    <numFmt numFmtId="200" formatCode="0.00000000%"/>
    <numFmt numFmtId="201" formatCode="0.0000000%"/>
    <numFmt numFmtId="202" formatCode="0.000000%"/>
    <numFmt numFmtId="203" formatCode="0.00000%"/>
    <numFmt numFmtId="204" formatCode="0.00000000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_(&quot;$&quot;* ###,0&quot;.&quot;00_);_(&quot;$&quot;* \(###,0&quot;.&quot;00\);_(&quot;$&quot;* &quot;-&quot;??_);_(@_)"/>
    <numFmt numFmtId="209" formatCode="_(* ###,0&quot;.&quot;00_);_(* \(###,0&quot;.&quot;00\);_(* &quot;-&quot;??_);_(@_)"/>
    <numFmt numFmtId="210" formatCode="_(* ###,0&quot;.&quot;00_);_(* \(###,0&quot;.&quot;00\);_(* &quot;-&quot;_);_(@_)"/>
    <numFmt numFmtId="211" formatCode="_(* #&quot;.&quot;##0.00_);_(* \(#&quot;.&quot;##0.00\);_(* &quot;-&quot;_);_(@_)"/>
    <numFmt numFmtId="212" formatCode="_(* #,##0.00_);_(* \(#,##0.00\);_(* &quot;-&quot;_);_(@_)"/>
    <numFmt numFmtId="213" formatCode="_(* #,##0.0_);_(* \(#,##0.0\);_(* &quot;-&quot;_);_(@_)"/>
    <numFmt numFmtId="214" formatCode="_(* #,##0.00000_);_(* \(#,##0.00000\);_(* &quot;-&quot;??_);_(@_)"/>
    <numFmt numFmtId="215" formatCode="_(* #,##0.000000_);_(* \(#,##0.000000\);_(* &quot;-&quot;??_);_(@_)"/>
    <numFmt numFmtId="216" formatCode="mmm\-yyyy"/>
    <numFmt numFmtId="217" formatCode="#,##0;[Red]#,##0"/>
    <numFmt numFmtId="218" formatCode="#,##0.0;[Red]#,##0.0"/>
    <numFmt numFmtId="219" formatCode="0.00;[Red]0.00"/>
    <numFmt numFmtId="220" formatCode="0.00_);\(0.00\)"/>
    <numFmt numFmtId="221" formatCode="0_);\(0\)"/>
    <numFmt numFmtId="222" formatCode="#,##0\ "/>
    <numFmt numFmtId="223" formatCode="#,##0.00;[Red]#,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</numFmts>
  <fonts count="27">
    <font>
      <sz val="13"/>
      <name val=".VnTime"/>
      <family val="0"/>
    </font>
    <font>
      <b/>
      <sz val="13"/>
      <name val=".VnTime"/>
      <family val="2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color indexed="8"/>
      <name val=".VnTim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1"/>
      <name val=".VnTime"/>
      <family val="0"/>
    </font>
    <font>
      <sz val="13"/>
      <color indexed="10"/>
      <name val=".VnTim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.VnTime"/>
      <family val="0"/>
    </font>
    <font>
      <sz val="11"/>
      <name val=".VnTim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7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4" xfId="0" applyFont="1" applyBorder="1" applyAlignment="1">
      <alignment/>
    </xf>
    <xf numFmtId="0" fontId="12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13" fillId="0" borderId="3" xfId="0" applyFont="1" applyBorder="1" applyAlignment="1">
      <alignment/>
    </xf>
    <xf numFmtId="0" fontId="7" fillId="0" borderId="3" xfId="0" applyFont="1" applyBorder="1" applyAlignment="1" quotePrefix="1">
      <alignment/>
    </xf>
    <xf numFmtId="4" fontId="0" fillId="0" borderId="0" xfId="0" applyNumberFormat="1" applyAlignment="1">
      <alignment/>
    </xf>
    <xf numFmtId="4" fontId="0" fillId="0" borderId="3" xfId="0" applyNumberFormat="1" applyBorder="1" applyAlignment="1">
      <alignment/>
    </xf>
    <xf numFmtId="0" fontId="11" fillId="0" borderId="0" xfId="0" applyFont="1" applyAlignment="1">
      <alignment/>
    </xf>
    <xf numFmtId="4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3" xfId="0" applyFont="1" applyBorder="1" applyAlignment="1">
      <alignment/>
    </xf>
    <xf numFmtId="0" fontId="18" fillId="0" borderId="3" xfId="0" applyFont="1" applyBorder="1" applyAlignment="1">
      <alignment/>
    </xf>
    <xf numFmtId="4" fontId="0" fillId="0" borderId="5" xfId="0" applyNumberFormat="1" applyBorder="1" applyAlignment="1">
      <alignment/>
    </xf>
    <xf numFmtId="4" fontId="1" fillId="0" borderId="6" xfId="0" applyNumberFormat="1" applyFont="1" applyBorder="1" applyAlignment="1">
      <alignment/>
    </xf>
    <xf numFmtId="4" fontId="8" fillId="0" borderId="7" xfId="0" applyNumberFormat="1" applyFont="1" applyBorder="1" applyAlignment="1">
      <alignment horizontal="right"/>
    </xf>
    <xf numFmtId="4" fontId="19" fillId="0" borderId="7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2" fontId="21" fillId="0" borderId="4" xfId="0" applyNumberFormat="1" applyFont="1" applyBorder="1" applyAlignment="1">
      <alignment horizontal="right"/>
    </xf>
    <xf numFmtId="0" fontId="20" fillId="0" borderId="3" xfId="0" applyFont="1" applyBorder="1" applyAlignment="1">
      <alignment horizontal="center"/>
    </xf>
    <xf numFmtId="4" fontId="21" fillId="0" borderId="3" xfId="0" applyNumberFormat="1" applyFont="1" applyBorder="1" applyAlignment="1">
      <alignment horizontal="right"/>
    </xf>
    <xf numFmtId="4" fontId="22" fillId="0" borderId="3" xfId="0" applyNumberFormat="1" applyFont="1" applyBorder="1" applyAlignment="1">
      <alignment horizontal="right"/>
    </xf>
    <xf numFmtId="4" fontId="19" fillId="0" borderId="3" xfId="0" applyNumberFormat="1" applyFont="1" applyBorder="1" applyAlignment="1">
      <alignment horizontal="right"/>
    </xf>
    <xf numFmtId="2" fontId="21" fillId="0" borderId="3" xfId="0" applyNumberFormat="1" applyFont="1" applyBorder="1" applyAlignment="1">
      <alignment horizontal="right"/>
    </xf>
    <xf numFmtId="0" fontId="20" fillId="0" borderId="3" xfId="0" applyFont="1" applyBorder="1" applyAlignment="1" quotePrefix="1">
      <alignment horizontal="center"/>
    </xf>
    <xf numFmtId="4" fontId="21" fillId="0" borderId="3" xfId="0" applyNumberFormat="1" applyFont="1" applyBorder="1" applyAlignment="1">
      <alignment/>
    </xf>
    <xf numFmtId="3" fontId="19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right"/>
    </xf>
    <xf numFmtId="2" fontId="8" fillId="0" borderId="4" xfId="0" applyNumberFormat="1" applyFont="1" applyBorder="1" applyAlignment="1">
      <alignment horizontal="right"/>
    </xf>
    <xf numFmtId="3" fontId="23" fillId="0" borderId="3" xfId="0" applyNumberFormat="1" applyFont="1" applyBorder="1" applyAlignment="1">
      <alignment horizontal="center"/>
    </xf>
    <xf numFmtId="2" fontId="21" fillId="0" borderId="5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center"/>
    </xf>
    <xf numFmtId="4" fontId="21" fillId="0" borderId="5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" fontId="20" fillId="0" borderId="8" xfId="0" applyNumberFormat="1" applyFont="1" applyBorder="1" applyAlignment="1" quotePrefix="1">
      <alignment horizontal="center"/>
    </xf>
    <xf numFmtId="4" fontId="24" fillId="0" borderId="3" xfId="0" applyNumberFormat="1" applyFont="1" applyBorder="1" applyAlignment="1" quotePrefix="1">
      <alignment horizontal="center"/>
    </xf>
    <xf numFmtId="4" fontId="20" fillId="0" borderId="3" xfId="0" applyNumberFormat="1" applyFont="1" applyBorder="1" applyAlignment="1" quotePrefix="1">
      <alignment horizontal="center"/>
    </xf>
    <xf numFmtId="4" fontId="20" fillId="0" borderId="9" xfId="0" applyNumberFormat="1" applyFont="1" applyBorder="1" applyAlignment="1" quotePrefix="1">
      <alignment horizontal="center"/>
    </xf>
    <xf numFmtId="4" fontId="8" fillId="0" borderId="3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4" fontId="23" fillId="0" borderId="3" xfId="0" applyNumberFormat="1" applyFont="1" applyFill="1" applyBorder="1" applyAlignment="1">
      <alignment/>
    </xf>
    <xf numFmtId="4" fontId="21" fillId="0" borderId="3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3" xfId="0" applyNumberFormat="1" applyFont="1" applyBorder="1" applyAlignment="1">
      <alignment horizontal="center"/>
    </xf>
    <xf numFmtId="0" fontId="12" fillId="0" borderId="6" xfId="0" applyFont="1" applyBorder="1" applyAlignment="1">
      <alignment/>
    </xf>
    <xf numFmtId="4" fontId="20" fillId="0" borderId="6" xfId="0" applyNumberFormat="1" applyFont="1" applyBorder="1" applyAlignment="1" quotePrefix="1">
      <alignment horizontal="center"/>
    </xf>
    <xf numFmtId="4" fontId="8" fillId="0" borderId="6" xfId="0" applyNumberFormat="1" applyFont="1" applyBorder="1" applyAlignment="1">
      <alignment horizontal="right"/>
    </xf>
    <xf numFmtId="4" fontId="23" fillId="0" borderId="3" xfId="0" applyNumberFormat="1" applyFont="1" applyBorder="1" applyAlignment="1">
      <alignment/>
    </xf>
    <xf numFmtId="4" fontId="20" fillId="0" borderId="5" xfId="0" applyNumberFormat="1" applyFont="1" applyBorder="1" applyAlignment="1" quotePrefix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9" fillId="0" borderId="1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11">
    <cellStyle name="Normal" xfId="0"/>
    <cellStyle name="??_kc-elec system check list" xfId="15"/>
    <cellStyle name="Comma" xfId="16"/>
    <cellStyle name="Comma [0]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="85" zoomScaleNormal="85" workbookViewId="0" topLeftCell="A8">
      <pane xSplit="1" ySplit="1" topLeftCell="B9" activePane="bottomRight" state="frozen"/>
      <selection pane="topLeft" activeCell="A8" sqref="A8"/>
      <selection pane="topRight" activeCell="B8" sqref="B8"/>
      <selection pane="bottomLeft" activeCell="A9" sqref="A9"/>
      <selection pane="bottomRight" activeCell="B16" sqref="B16"/>
    </sheetView>
  </sheetViews>
  <sheetFormatPr defaultColWidth="8.72265625" defaultRowHeight="16.5"/>
  <cols>
    <col min="1" max="1" width="29.99609375" style="0" customWidth="1"/>
    <col min="2" max="2" width="13.453125" style="0" customWidth="1"/>
    <col min="3" max="3" width="12.453125" style="0" customWidth="1"/>
    <col min="4" max="4" width="11.453125" style="0" customWidth="1"/>
    <col min="5" max="5" width="10.8125" style="0" customWidth="1"/>
    <col min="6" max="6" width="0.09765625" style="0" hidden="1" customWidth="1"/>
    <col min="7" max="7" width="11.36328125" style="0" customWidth="1"/>
    <col min="8" max="8" width="15.36328125" style="0" hidden="1" customWidth="1"/>
    <col min="9" max="9" width="10.6328125" style="0" customWidth="1"/>
    <col min="10" max="10" width="9.36328125" style="0" customWidth="1"/>
    <col min="11" max="11" width="0.09765625" style="0" hidden="1" customWidth="1"/>
    <col min="12" max="12" width="8.99609375" style="0" customWidth="1"/>
  </cols>
  <sheetData>
    <row r="1" ht="16.5">
      <c r="A1" s="5" t="s">
        <v>11</v>
      </c>
    </row>
    <row r="2" ht="16.5">
      <c r="A2" s="5" t="s">
        <v>14</v>
      </c>
    </row>
    <row r="3" spans="1:12" ht="21" customHeight="1">
      <c r="A3" s="70" t="s">
        <v>15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9.5" customHeight="1">
      <c r="A4" s="80" t="s">
        <v>22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9:12" ht="19.5" customHeight="1">
      <c r="I5" s="77" t="s">
        <v>13</v>
      </c>
      <c r="J5" s="77"/>
      <c r="K5" s="77"/>
      <c r="L5" s="77"/>
    </row>
    <row r="6" spans="1:12" ht="37.5" customHeight="1">
      <c r="A6" s="74"/>
      <c r="B6" s="62" t="s">
        <v>19</v>
      </c>
      <c r="C6" s="67" t="s">
        <v>18</v>
      </c>
      <c r="D6" s="68"/>
      <c r="E6" s="68"/>
      <c r="F6" s="69"/>
      <c r="G6" s="62" t="s">
        <v>21</v>
      </c>
      <c r="H6" s="62" t="s">
        <v>16</v>
      </c>
      <c r="I6" s="71" t="s">
        <v>0</v>
      </c>
      <c r="J6" s="72"/>
      <c r="K6" s="72"/>
      <c r="L6" s="73"/>
    </row>
    <row r="7" spans="1:12" ht="16.5" customHeight="1">
      <c r="A7" s="75"/>
      <c r="B7" s="63"/>
      <c r="C7" s="65" t="s">
        <v>26</v>
      </c>
      <c r="D7" s="62" t="s">
        <v>20</v>
      </c>
      <c r="E7" s="62" t="s">
        <v>27</v>
      </c>
      <c r="F7" s="62"/>
      <c r="G7" s="65"/>
      <c r="H7" s="65"/>
      <c r="I7" s="60" t="s">
        <v>23</v>
      </c>
      <c r="J7" s="78" t="s">
        <v>24</v>
      </c>
      <c r="K7" s="60" t="s">
        <v>17</v>
      </c>
      <c r="L7" s="60" t="s">
        <v>25</v>
      </c>
    </row>
    <row r="8" spans="1:12" ht="99" customHeight="1">
      <c r="A8" s="76"/>
      <c r="B8" s="64"/>
      <c r="C8" s="64"/>
      <c r="D8" s="66"/>
      <c r="E8" s="66"/>
      <c r="F8" s="66"/>
      <c r="G8" s="66"/>
      <c r="H8" s="66"/>
      <c r="I8" s="61"/>
      <c r="J8" s="79"/>
      <c r="K8" s="61"/>
      <c r="L8" s="61"/>
    </row>
    <row r="9" spans="1:12" ht="22.5" customHeight="1">
      <c r="A9" s="6" t="s">
        <v>1</v>
      </c>
      <c r="B9" s="44"/>
      <c r="C9" s="22">
        <v>13204.463</v>
      </c>
      <c r="D9" s="23">
        <v>13271.765</v>
      </c>
      <c r="E9" s="23">
        <f>SUM(E11:E13)</f>
        <v>26476.227999999996</v>
      </c>
      <c r="F9" s="23"/>
      <c r="G9" s="23">
        <v>19025.43</v>
      </c>
      <c r="H9" s="21">
        <v>128489.36</v>
      </c>
      <c r="I9" s="24">
        <f>D9/C9*100</f>
        <v>100.50969130664382</v>
      </c>
      <c r="J9" s="35"/>
      <c r="K9" s="35">
        <f>D9/G9*100</f>
        <v>69.75802912207503</v>
      </c>
      <c r="L9" s="35">
        <f>E9/G9*100</f>
        <v>139.16231065473946</v>
      </c>
    </row>
    <row r="10" spans="1:12" ht="22.5" customHeight="1">
      <c r="A10" s="9" t="s">
        <v>2</v>
      </c>
      <c r="B10" s="26"/>
      <c r="C10" s="27"/>
      <c r="D10" s="28"/>
      <c r="E10" s="12"/>
      <c r="F10" s="12"/>
      <c r="G10" s="48"/>
      <c r="H10" s="12"/>
      <c r="I10" s="30"/>
      <c r="J10" s="25"/>
      <c r="K10" s="25"/>
      <c r="L10" s="25"/>
    </row>
    <row r="11" spans="1:12" ht="22.5" customHeight="1">
      <c r="A11" s="4" t="s">
        <v>3</v>
      </c>
      <c r="B11" s="31"/>
      <c r="C11" s="32">
        <v>855.226</v>
      </c>
      <c r="D11" s="32">
        <v>864.09</v>
      </c>
      <c r="E11" s="12">
        <f>C11+D11</f>
        <v>1719.316</v>
      </c>
      <c r="F11" s="12"/>
      <c r="G11" s="32">
        <v>1706.21</v>
      </c>
      <c r="H11" s="12">
        <v>11305.39</v>
      </c>
      <c r="I11" s="30">
        <f>D11/C11*100</f>
        <v>101.03645118366373</v>
      </c>
      <c r="J11" s="25"/>
      <c r="K11" s="25">
        <f aca="true" t="shared" si="0" ref="K11:K22">D11/G11*100</f>
        <v>50.64382461713388</v>
      </c>
      <c r="L11" s="25">
        <f>E11/G11*100</f>
        <v>100.7681352236829</v>
      </c>
    </row>
    <row r="12" spans="1:12" s="13" customFormat="1" ht="22.5" customHeight="1">
      <c r="A12" s="18" t="s">
        <v>4</v>
      </c>
      <c r="B12" s="45"/>
      <c r="C12" s="32">
        <f>C9-C11-C13</f>
        <v>11419.989</v>
      </c>
      <c r="D12" s="32">
        <f>D9-D11-D13</f>
        <v>11467.884999999998</v>
      </c>
      <c r="E12" s="12">
        <f aca="true" t="shared" si="1" ref="E12:E21">C12+D12</f>
        <v>22887.873999999996</v>
      </c>
      <c r="F12" s="12"/>
      <c r="G12" s="32">
        <f>G9-G11-G13</f>
        <v>15620.84</v>
      </c>
      <c r="H12" s="12">
        <v>106070.26</v>
      </c>
      <c r="I12" s="30">
        <f aca="true" t="shared" si="2" ref="I12:I22">D12/C12*100</f>
        <v>100.4194049573953</v>
      </c>
      <c r="J12" s="25"/>
      <c r="K12" s="25">
        <f t="shared" si="0"/>
        <v>73.41400974595476</v>
      </c>
      <c r="L12" s="25">
        <f aca="true" t="shared" si="3" ref="L12:L22">E12/G12*100</f>
        <v>146.52140345845675</v>
      </c>
    </row>
    <row r="13" spans="1:12" ht="22.5" customHeight="1">
      <c r="A13" s="4" t="s">
        <v>5</v>
      </c>
      <c r="B13" s="31"/>
      <c r="C13" s="32">
        <v>929.248</v>
      </c>
      <c r="D13" s="32">
        <v>939.79</v>
      </c>
      <c r="E13" s="12">
        <f t="shared" si="1"/>
        <v>1869.038</v>
      </c>
      <c r="F13" s="12"/>
      <c r="G13" s="32">
        <v>1698.38</v>
      </c>
      <c r="H13" s="12">
        <v>11113.71</v>
      </c>
      <c r="I13" s="30">
        <f t="shared" si="2"/>
        <v>101.13446571851648</v>
      </c>
      <c r="J13" s="25"/>
      <c r="K13" s="25">
        <f t="shared" si="0"/>
        <v>55.334495224861335</v>
      </c>
      <c r="L13" s="25">
        <f t="shared" si="3"/>
        <v>110.04828130335966</v>
      </c>
    </row>
    <row r="14" spans="1:12" s="13" customFormat="1" ht="22.5" customHeight="1">
      <c r="A14" s="19" t="s">
        <v>6</v>
      </c>
      <c r="B14" s="33">
        <v>87870</v>
      </c>
      <c r="C14" s="29">
        <v>7247.091</v>
      </c>
      <c r="D14" s="29">
        <v>7289.3028</v>
      </c>
      <c r="E14" s="29">
        <f>SUM(E15:E17)</f>
        <v>14536.3938</v>
      </c>
      <c r="F14" s="29">
        <f>SUM(F15:F17)</f>
        <v>0</v>
      </c>
      <c r="G14" s="29">
        <v>10791.87</v>
      </c>
      <c r="H14" s="14">
        <v>71705.84</v>
      </c>
      <c r="I14" s="34">
        <f t="shared" si="2"/>
        <v>100.58246543337181</v>
      </c>
      <c r="J14" s="35">
        <f>E14/B14*100</f>
        <v>16.543067941276888</v>
      </c>
      <c r="K14" s="35">
        <f t="shared" si="0"/>
        <v>67.54439036052139</v>
      </c>
      <c r="L14" s="35">
        <f t="shared" si="3"/>
        <v>134.6976362761968</v>
      </c>
    </row>
    <row r="15" spans="1:12" s="17" customFormat="1" ht="22.5" customHeight="1">
      <c r="A15" s="18" t="s">
        <v>3</v>
      </c>
      <c r="B15" s="36"/>
      <c r="C15" s="32">
        <v>426.451</v>
      </c>
      <c r="D15" s="32">
        <v>429.242</v>
      </c>
      <c r="E15" s="12">
        <f t="shared" si="1"/>
        <v>855.693</v>
      </c>
      <c r="F15" s="12"/>
      <c r="G15" s="49">
        <v>716.99</v>
      </c>
      <c r="H15" s="12">
        <v>4602.26</v>
      </c>
      <c r="I15" s="30">
        <f t="shared" si="2"/>
        <v>100.65447143986061</v>
      </c>
      <c r="J15" s="25"/>
      <c r="K15" s="25">
        <f t="shared" si="0"/>
        <v>59.8672226948772</v>
      </c>
      <c r="L15" s="25">
        <f t="shared" si="3"/>
        <v>119.34517915173156</v>
      </c>
    </row>
    <row r="16" spans="1:12" s="17" customFormat="1" ht="22.5" customHeight="1">
      <c r="A16" s="18" t="s">
        <v>4</v>
      </c>
      <c r="B16" s="36"/>
      <c r="C16" s="32">
        <f>C14-C15-C17</f>
        <v>6501.1900000000005</v>
      </c>
      <c r="D16" s="32">
        <f>D14-D15-D17</f>
        <v>6539.9488</v>
      </c>
      <c r="E16" s="12">
        <f t="shared" si="1"/>
        <v>13041.1388</v>
      </c>
      <c r="F16" s="12"/>
      <c r="G16" s="50">
        <f>G14-G15-G17</f>
        <v>9535.78</v>
      </c>
      <c r="H16" s="12">
        <v>63727.53</v>
      </c>
      <c r="I16" s="30">
        <f t="shared" si="2"/>
        <v>100.59618008395385</v>
      </c>
      <c r="J16" s="25"/>
      <c r="K16" s="25">
        <f t="shared" si="0"/>
        <v>68.58326010037983</v>
      </c>
      <c r="L16" s="25">
        <f t="shared" si="3"/>
        <v>136.76006367596568</v>
      </c>
    </row>
    <row r="17" spans="1:12" s="17" customFormat="1" ht="22.5" customHeight="1">
      <c r="A17" s="18" t="s">
        <v>5</v>
      </c>
      <c r="B17" s="36"/>
      <c r="C17" s="32">
        <v>319.45</v>
      </c>
      <c r="D17" s="32">
        <v>320.112</v>
      </c>
      <c r="E17" s="12">
        <f t="shared" si="1"/>
        <v>639.562</v>
      </c>
      <c r="F17" s="12"/>
      <c r="G17" s="49">
        <v>539.1</v>
      </c>
      <c r="H17" s="12">
        <v>3376.05</v>
      </c>
      <c r="I17" s="30">
        <f t="shared" si="2"/>
        <v>100.2072311785882</v>
      </c>
      <c r="J17" s="25"/>
      <c r="K17" s="25">
        <f t="shared" si="0"/>
        <v>59.37896494156928</v>
      </c>
      <c r="L17" s="25">
        <f t="shared" si="3"/>
        <v>118.63513262845483</v>
      </c>
    </row>
    <row r="18" spans="1:12" ht="22.5" customHeight="1">
      <c r="A18" s="7" t="s">
        <v>7</v>
      </c>
      <c r="B18" s="38"/>
      <c r="C18" s="29">
        <f>C14</f>
        <v>7247.091</v>
      </c>
      <c r="D18" s="29">
        <f>D14</f>
        <v>7289.3028</v>
      </c>
      <c r="E18" s="29">
        <f>E14</f>
        <v>14536.3938</v>
      </c>
      <c r="F18" s="29">
        <f>F14</f>
        <v>0</v>
      </c>
      <c r="G18" s="29">
        <f>G14</f>
        <v>10791.87</v>
      </c>
      <c r="H18" s="14">
        <v>71705.84</v>
      </c>
      <c r="I18" s="34">
        <f t="shared" si="2"/>
        <v>100.58246543337181</v>
      </c>
      <c r="J18" s="25"/>
      <c r="K18" s="35">
        <f t="shared" si="0"/>
        <v>67.54439036052139</v>
      </c>
      <c r="L18" s="35">
        <f t="shared" si="3"/>
        <v>134.6976362761968</v>
      </c>
    </row>
    <row r="19" spans="1:12" ht="21" customHeight="1">
      <c r="A19" s="4" t="s">
        <v>8</v>
      </c>
      <c r="B19" s="46"/>
      <c r="C19" s="32">
        <f>C18-C20-C21-C22</f>
        <v>5909.1216</v>
      </c>
      <c r="D19" s="32">
        <f>D18-D20-D21-D22</f>
        <v>5936.9548</v>
      </c>
      <c r="E19" s="12">
        <f t="shared" si="1"/>
        <v>11846.076400000002</v>
      </c>
      <c r="F19" s="12"/>
      <c r="G19" s="51">
        <v>8804.01</v>
      </c>
      <c r="H19" s="12">
        <v>58738.52</v>
      </c>
      <c r="I19" s="30">
        <f t="shared" si="2"/>
        <v>100.4710209382051</v>
      </c>
      <c r="J19" s="25"/>
      <c r="K19" s="25">
        <f t="shared" si="0"/>
        <v>67.43466670301375</v>
      </c>
      <c r="L19" s="25">
        <f t="shared" si="3"/>
        <v>134.55319110269073</v>
      </c>
    </row>
    <row r="20" spans="1:12" ht="21" customHeight="1">
      <c r="A20" s="4" t="s">
        <v>9</v>
      </c>
      <c r="B20" s="46"/>
      <c r="C20" s="32">
        <v>555.814</v>
      </c>
      <c r="D20" s="32">
        <v>561.785</v>
      </c>
      <c r="E20" s="12">
        <f t="shared" si="1"/>
        <v>1117.599</v>
      </c>
      <c r="F20" s="12"/>
      <c r="G20" s="51">
        <v>821.9</v>
      </c>
      <c r="H20" s="12">
        <v>5325.92</v>
      </c>
      <c r="I20" s="30">
        <f t="shared" si="2"/>
        <v>101.07428024483009</v>
      </c>
      <c r="J20" s="25"/>
      <c r="K20" s="25">
        <f t="shared" si="0"/>
        <v>68.35198929310134</v>
      </c>
      <c r="L20" s="25">
        <f t="shared" si="3"/>
        <v>135.97749117897553</v>
      </c>
    </row>
    <row r="21" spans="1:12" ht="22.5" customHeight="1">
      <c r="A21" s="10" t="s">
        <v>12</v>
      </c>
      <c r="B21" s="46"/>
      <c r="C21" s="32">
        <v>3.2004</v>
      </c>
      <c r="D21" s="32">
        <v>3.245</v>
      </c>
      <c r="E21" s="12">
        <f t="shared" si="1"/>
        <v>6.4454</v>
      </c>
      <c r="F21" s="12"/>
      <c r="G21" s="51">
        <v>4.83</v>
      </c>
      <c r="H21" s="12">
        <v>32.87</v>
      </c>
      <c r="I21" s="30">
        <f t="shared" si="2"/>
        <v>101.39357580302462</v>
      </c>
      <c r="J21" s="25"/>
      <c r="K21" s="25">
        <f t="shared" si="0"/>
        <v>67.18426501035198</v>
      </c>
      <c r="L21" s="25">
        <f t="shared" si="3"/>
        <v>133.44513457556937</v>
      </c>
    </row>
    <row r="22" spans="1:12" ht="21.75" customHeight="1">
      <c r="A22" s="8" t="s">
        <v>10</v>
      </c>
      <c r="B22" s="47"/>
      <c r="C22" s="39">
        <v>778.955</v>
      </c>
      <c r="D22" s="39">
        <v>787.318</v>
      </c>
      <c r="E22" s="39">
        <f>E18-E19-E20-E21</f>
        <v>1566.272999999998</v>
      </c>
      <c r="F22" s="39">
        <f>F18-F19-F20-F21</f>
        <v>0</v>
      </c>
      <c r="G22" s="39">
        <f>G18-G19-G20-G21</f>
        <v>1161.1300000000006</v>
      </c>
      <c r="H22" s="20">
        <v>7608.53</v>
      </c>
      <c r="I22" s="37">
        <f t="shared" si="2"/>
        <v>101.073617859825</v>
      </c>
      <c r="J22" s="37"/>
      <c r="K22" s="37">
        <f t="shared" si="0"/>
        <v>67.80618879884247</v>
      </c>
      <c r="L22" s="37">
        <f t="shared" si="3"/>
        <v>134.89213094141027</v>
      </c>
    </row>
    <row r="23" spans="3:9" ht="16.5">
      <c r="C23" s="1"/>
      <c r="D23" s="1"/>
      <c r="E23" s="1"/>
      <c r="F23" s="1"/>
      <c r="G23" s="11"/>
      <c r="H23" s="1"/>
      <c r="I23" s="16"/>
    </row>
    <row r="24" spans="3:9" ht="16.5">
      <c r="C24" s="11"/>
      <c r="D24" s="11"/>
      <c r="E24" s="11"/>
      <c r="F24" s="41"/>
      <c r="G24" s="52"/>
      <c r="H24" s="1"/>
      <c r="I24" s="15"/>
    </row>
    <row r="25" spans="3:9" ht="16.5">
      <c r="C25" s="11"/>
      <c r="D25" s="11"/>
      <c r="E25" s="11"/>
      <c r="F25" s="41"/>
      <c r="G25" s="52"/>
      <c r="H25" s="42"/>
      <c r="I25" s="1"/>
    </row>
    <row r="26" spans="3:9" ht="16.5">
      <c r="C26" s="1"/>
      <c r="D26" s="1"/>
      <c r="E26" s="40"/>
      <c r="F26" s="40"/>
      <c r="G26" s="52"/>
      <c r="H26" s="42"/>
      <c r="I26" s="1"/>
    </row>
    <row r="27" spans="6:8" ht="16.5">
      <c r="F27" s="41"/>
      <c r="G27" s="52"/>
      <c r="H27" s="43"/>
    </row>
    <row r="28" spans="6:8" ht="16.5">
      <c r="F28" s="41"/>
      <c r="G28" s="52"/>
      <c r="H28" s="43"/>
    </row>
    <row r="29" spans="6:7" ht="16.5">
      <c r="F29" s="41"/>
      <c r="G29" s="53"/>
    </row>
    <row r="30" ht="16.5">
      <c r="G30" s="52"/>
    </row>
    <row r="31" ht="16.5">
      <c r="G31" s="52"/>
    </row>
    <row r="32" ht="16.5">
      <c r="G32" s="52"/>
    </row>
    <row r="33" ht="16.5">
      <c r="G33" s="52"/>
    </row>
  </sheetData>
  <mergeCells count="17">
    <mergeCell ref="A3:L3"/>
    <mergeCell ref="I6:L6"/>
    <mergeCell ref="A6:A8"/>
    <mergeCell ref="I5:L5"/>
    <mergeCell ref="C7:C8"/>
    <mergeCell ref="E7:E8"/>
    <mergeCell ref="I7:I8"/>
    <mergeCell ref="J7:J8"/>
    <mergeCell ref="H6:H8"/>
    <mergeCell ref="A4:L4"/>
    <mergeCell ref="K7:K8"/>
    <mergeCell ref="L7:L8"/>
    <mergeCell ref="B6:B8"/>
    <mergeCell ref="G6:G8"/>
    <mergeCell ref="F7:F8"/>
    <mergeCell ref="C6:F6"/>
    <mergeCell ref="D7:D8"/>
  </mergeCells>
  <printOptions/>
  <pageMargins left="0.71" right="0.17" top="0.38" bottom="0.35" header="0.25" footer="0.28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5" zoomScaleNormal="85" workbookViewId="0" topLeftCell="A7">
      <pane xSplit="3" ySplit="3" topLeftCell="D10" activePane="bottomRight" state="frozen"/>
      <selection pane="topLeft" activeCell="A7" sqref="A7"/>
      <selection pane="topRight" activeCell="D7" sqref="D7"/>
      <selection pane="bottomLeft" activeCell="A10" sqref="A10"/>
      <selection pane="bottomRight" activeCell="I14" sqref="I14"/>
    </sheetView>
  </sheetViews>
  <sheetFormatPr defaultColWidth="8.72265625" defaultRowHeight="16.5"/>
  <cols>
    <col min="1" max="1" width="29.99609375" style="0" customWidth="1"/>
    <col min="2" max="2" width="9.90625" style="0" customWidth="1"/>
    <col min="3" max="3" width="9.18359375" style="0" hidden="1" customWidth="1"/>
    <col min="4" max="4" width="11.0859375" style="0" customWidth="1"/>
    <col min="5" max="5" width="11.453125" style="0" customWidth="1"/>
    <col min="6" max="6" width="12.54296875" style="0" customWidth="1"/>
    <col min="7" max="7" width="11.36328125" style="0" customWidth="1"/>
    <col min="8" max="8" width="10.6328125" style="0" customWidth="1"/>
    <col min="9" max="9" width="10.453125" style="0" customWidth="1"/>
    <col min="10" max="10" width="0.09765625" style="0" hidden="1" customWidth="1"/>
    <col min="11" max="11" width="9.6328125" style="0" customWidth="1"/>
  </cols>
  <sheetData>
    <row r="1" ht="16.5">
      <c r="A1" s="5" t="s">
        <v>11</v>
      </c>
    </row>
    <row r="2" ht="16.5">
      <c r="A2" s="5" t="s">
        <v>14</v>
      </c>
    </row>
    <row r="3" spans="1:11" ht="21" customHeight="1">
      <c r="A3" s="70" t="s">
        <v>15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9.5" customHeight="1">
      <c r="A4" s="80" t="s">
        <v>31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8:11" ht="19.5" customHeight="1">
      <c r="H5" s="77" t="s">
        <v>13</v>
      </c>
      <c r="I5" s="77"/>
      <c r="J5" s="77"/>
      <c r="K5" s="77"/>
    </row>
    <row r="6" spans="1:11" ht="37.5" customHeight="1">
      <c r="A6" s="74"/>
      <c r="B6" s="62" t="s">
        <v>19</v>
      </c>
      <c r="C6" s="67" t="s">
        <v>18</v>
      </c>
      <c r="D6" s="68"/>
      <c r="E6" s="68"/>
      <c r="F6" s="68"/>
      <c r="G6" s="62" t="s">
        <v>36</v>
      </c>
      <c r="H6" s="71" t="s">
        <v>0</v>
      </c>
      <c r="I6" s="72"/>
      <c r="J6" s="72"/>
      <c r="K6" s="73"/>
    </row>
    <row r="7" spans="1:11" ht="16.5" customHeight="1">
      <c r="A7" s="75"/>
      <c r="B7" s="63"/>
      <c r="C7" s="65" t="s">
        <v>28</v>
      </c>
      <c r="D7" s="65" t="s">
        <v>30</v>
      </c>
      <c r="E7" s="62" t="s">
        <v>29</v>
      </c>
      <c r="F7" s="62" t="s">
        <v>35</v>
      </c>
      <c r="G7" s="65"/>
      <c r="H7" s="60" t="s">
        <v>32</v>
      </c>
      <c r="I7" s="78" t="s">
        <v>33</v>
      </c>
      <c r="J7" s="60" t="s">
        <v>17</v>
      </c>
      <c r="K7" s="60" t="s">
        <v>34</v>
      </c>
    </row>
    <row r="8" spans="1:11" ht="99" customHeight="1">
      <c r="A8" s="76"/>
      <c r="B8" s="64"/>
      <c r="C8" s="64"/>
      <c r="D8" s="64"/>
      <c r="E8" s="66"/>
      <c r="F8" s="66"/>
      <c r="G8" s="66"/>
      <c r="H8" s="61"/>
      <c r="I8" s="79"/>
      <c r="J8" s="61"/>
      <c r="K8" s="61"/>
    </row>
    <row r="9" spans="1:11" ht="22.5" customHeight="1">
      <c r="A9" s="55" t="s">
        <v>1</v>
      </c>
      <c r="B9" s="56"/>
      <c r="C9" s="57">
        <v>15030.67</v>
      </c>
      <c r="D9" s="57">
        <f>SUM(D11:D13)</f>
        <v>14655.669999999998</v>
      </c>
      <c r="E9" s="57">
        <f>SUM(E11:E13)</f>
        <v>14809.970000000001</v>
      </c>
      <c r="F9" s="57">
        <f>SUM(F11:F13)</f>
        <v>44496.30999999999</v>
      </c>
      <c r="G9" s="57">
        <v>38670.82</v>
      </c>
      <c r="H9" s="24">
        <f>E9/D9*100</f>
        <v>101.05283484139586</v>
      </c>
      <c r="I9" s="24"/>
      <c r="J9" s="24">
        <f>E9/G9*100</f>
        <v>38.29753286845224</v>
      </c>
      <c r="K9" s="24">
        <f>F9/G9*100</f>
        <v>115.06430429972778</v>
      </c>
    </row>
    <row r="10" spans="1:11" ht="22.5" customHeight="1">
      <c r="A10" s="9" t="s">
        <v>2</v>
      </c>
      <c r="B10" s="26"/>
      <c r="C10" s="27"/>
      <c r="D10" s="27"/>
      <c r="E10" s="28"/>
      <c r="F10" s="12"/>
      <c r="G10" s="48"/>
      <c r="H10" s="30"/>
      <c r="I10" s="30"/>
      <c r="J10" s="30"/>
      <c r="K10" s="30"/>
    </row>
    <row r="11" spans="1:11" ht="22.5" customHeight="1">
      <c r="A11" s="4" t="s">
        <v>3</v>
      </c>
      <c r="B11" s="31"/>
      <c r="C11" s="32">
        <v>1237.2958344431856</v>
      </c>
      <c r="D11" s="32">
        <v>1208.14</v>
      </c>
      <c r="E11" s="32">
        <v>1223.94</v>
      </c>
      <c r="F11" s="12">
        <f>E11+D11+C11</f>
        <v>3669.3758344431853</v>
      </c>
      <c r="G11" s="32">
        <v>3277.536</v>
      </c>
      <c r="H11" s="30">
        <f aca="true" t="shared" si="0" ref="H11:H22">E11/D11*100</f>
        <v>101.30779545416921</v>
      </c>
      <c r="I11" s="30"/>
      <c r="J11" s="30">
        <f aca="true" t="shared" si="1" ref="J11:J22">E11/G11*100</f>
        <v>37.34329691573182</v>
      </c>
      <c r="K11" s="30">
        <f aca="true" t="shared" si="2" ref="K11:K22">F11/G11*100</f>
        <v>111.95531748371903</v>
      </c>
    </row>
    <row r="12" spans="1:11" s="13" customFormat="1" ht="22.5" customHeight="1">
      <c r="A12" s="18" t="s">
        <v>4</v>
      </c>
      <c r="B12" s="45"/>
      <c r="C12" s="32">
        <f>C9-C11-C13</f>
        <v>12765.967472756813</v>
      </c>
      <c r="D12" s="32">
        <v>12580.56</v>
      </c>
      <c r="E12" s="32">
        <v>12716.6</v>
      </c>
      <c r="F12" s="12">
        <f>E12+D12+C12</f>
        <v>38063.12747275681</v>
      </c>
      <c r="G12" s="32">
        <f>G9-G11-G13</f>
        <v>32899.526</v>
      </c>
      <c r="H12" s="30">
        <f t="shared" si="0"/>
        <v>101.08135090965744</v>
      </c>
      <c r="I12" s="30"/>
      <c r="J12" s="30">
        <f t="shared" si="1"/>
        <v>38.6528365180702</v>
      </c>
      <c r="K12" s="30">
        <f t="shared" si="2"/>
        <v>115.69506342661839</v>
      </c>
    </row>
    <row r="13" spans="1:11" ht="22.5" customHeight="1">
      <c r="A13" s="4" t="s">
        <v>5</v>
      </c>
      <c r="B13" s="31"/>
      <c r="C13" s="32">
        <v>1027.4066928000002</v>
      </c>
      <c r="D13" s="32">
        <v>866.97</v>
      </c>
      <c r="E13" s="32">
        <v>869.43</v>
      </c>
      <c r="F13" s="12">
        <f>E13+D13+C13</f>
        <v>2763.8066928000003</v>
      </c>
      <c r="G13" s="32">
        <v>2493.758</v>
      </c>
      <c r="H13" s="30">
        <f t="shared" si="0"/>
        <v>100.2837468424513</v>
      </c>
      <c r="I13" s="30"/>
      <c r="J13" s="30">
        <f t="shared" si="1"/>
        <v>34.86424905704563</v>
      </c>
      <c r="K13" s="30">
        <f t="shared" si="2"/>
        <v>110.82898552305397</v>
      </c>
    </row>
    <row r="14" spans="1:11" s="13" customFormat="1" ht="22.5" customHeight="1">
      <c r="A14" s="19" t="s">
        <v>6</v>
      </c>
      <c r="B14" s="54">
        <v>105740</v>
      </c>
      <c r="C14" s="29">
        <v>8530.44</v>
      </c>
      <c r="D14" s="29">
        <v>8323.62</v>
      </c>
      <c r="E14" s="29">
        <v>8420.65</v>
      </c>
      <c r="F14" s="29">
        <f>SUM(F15:F17)</f>
        <v>25274.7</v>
      </c>
      <c r="G14" s="29">
        <v>21963.33</v>
      </c>
      <c r="H14" s="34">
        <f t="shared" si="0"/>
        <v>101.16571876178872</v>
      </c>
      <c r="I14" s="34">
        <f>F14/B14*100</f>
        <v>23.902685833175717</v>
      </c>
      <c r="J14" s="34">
        <f t="shared" si="1"/>
        <v>38.33958693877476</v>
      </c>
      <c r="K14" s="34">
        <f t="shared" si="2"/>
        <v>115.07681212275187</v>
      </c>
    </row>
    <row r="15" spans="1:11" s="17" customFormat="1" ht="22.5" customHeight="1">
      <c r="A15" s="18" t="s">
        <v>3</v>
      </c>
      <c r="B15" s="36"/>
      <c r="C15" s="32">
        <v>775.09</v>
      </c>
      <c r="D15" s="32">
        <v>757.73</v>
      </c>
      <c r="E15" s="32">
        <v>765.92</v>
      </c>
      <c r="F15" s="12">
        <f>C15+D15+E15</f>
        <v>2298.7400000000002</v>
      </c>
      <c r="G15" s="58">
        <v>2055.813</v>
      </c>
      <c r="H15" s="30">
        <f t="shared" si="0"/>
        <v>101.08085993691685</v>
      </c>
      <c r="I15" s="30"/>
      <c r="J15" s="30">
        <f t="shared" si="1"/>
        <v>37.25630687226902</v>
      </c>
      <c r="K15" s="30">
        <f t="shared" si="2"/>
        <v>111.81659032217426</v>
      </c>
    </row>
    <row r="16" spans="1:11" s="17" customFormat="1" ht="22.5" customHeight="1">
      <c r="A16" s="18" t="s">
        <v>4</v>
      </c>
      <c r="B16" s="36"/>
      <c r="C16" s="32">
        <f>C14-C15-C17</f>
        <v>7491.5</v>
      </c>
      <c r="D16" s="32">
        <v>7328.48</v>
      </c>
      <c r="E16" s="32">
        <v>7416.46</v>
      </c>
      <c r="F16" s="12">
        <f>C16+D16+E16</f>
        <v>22236.44</v>
      </c>
      <c r="G16" s="50">
        <f>G14-G15-G17</f>
        <v>19238.467</v>
      </c>
      <c r="H16" s="30">
        <f t="shared" si="0"/>
        <v>101.2005217998821</v>
      </c>
      <c r="I16" s="30"/>
      <c r="J16" s="30">
        <f t="shared" si="1"/>
        <v>38.550160987359334</v>
      </c>
      <c r="K16" s="30">
        <f t="shared" si="2"/>
        <v>115.58322188561073</v>
      </c>
    </row>
    <row r="17" spans="1:11" s="17" customFormat="1" ht="22.5" customHeight="1">
      <c r="A17" s="18" t="s">
        <v>5</v>
      </c>
      <c r="B17" s="36"/>
      <c r="C17" s="32">
        <v>263.85</v>
      </c>
      <c r="D17" s="32">
        <v>237.41</v>
      </c>
      <c r="E17" s="32">
        <v>238.26</v>
      </c>
      <c r="F17" s="12">
        <f>C17+D17+E17</f>
        <v>739.52</v>
      </c>
      <c r="G17" s="58">
        <v>669.05</v>
      </c>
      <c r="H17" s="30">
        <f t="shared" si="0"/>
        <v>100.35803041152435</v>
      </c>
      <c r="I17" s="30"/>
      <c r="J17" s="30">
        <f t="shared" si="1"/>
        <v>35.61168821463269</v>
      </c>
      <c r="K17" s="30">
        <f t="shared" si="2"/>
        <v>110.53284507884314</v>
      </c>
    </row>
    <row r="18" spans="1:11" ht="22.5" customHeight="1">
      <c r="A18" s="7" t="s">
        <v>7</v>
      </c>
      <c r="B18" s="38"/>
      <c r="C18" s="29">
        <f>C14</f>
        <v>8530.44</v>
      </c>
      <c r="D18" s="29">
        <v>8323.62</v>
      </c>
      <c r="E18" s="29">
        <v>8420.65</v>
      </c>
      <c r="F18" s="29">
        <f>SUM(F19:F22)</f>
        <v>25274.71</v>
      </c>
      <c r="G18" s="29">
        <f>G14</f>
        <v>21963.33</v>
      </c>
      <c r="H18" s="34">
        <f t="shared" si="0"/>
        <v>101.16571876178872</v>
      </c>
      <c r="I18" s="30"/>
      <c r="J18" s="34">
        <f t="shared" si="1"/>
        <v>38.33958693877476</v>
      </c>
      <c r="K18" s="34">
        <f t="shared" si="2"/>
        <v>115.07685765318827</v>
      </c>
    </row>
    <row r="19" spans="1:11" ht="21" customHeight="1">
      <c r="A19" s="4" t="s">
        <v>8</v>
      </c>
      <c r="B19" s="46"/>
      <c r="C19" s="32">
        <f>C18-C20-C21-C22</f>
        <v>6754.661000000001</v>
      </c>
      <c r="D19" s="32">
        <f>D18-D20-D21-D22</f>
        <v>6545.75</v>
      </c>
      <c r="E19" s="32">
        <f>E18-E20-E21-E22</f>
        <v>6616.969415</v>
      </c>
      <c r="F19" s="12">
        <f>E19+D19+C19</f>
        <v>19917.380415</v>
      </c>
      <c r="G19" s="32">
        <f>G18-G20-G21-G22</f>
        <v>17526.680000000004</v>
      </c>
      <c r="H19" s="30">
        <f t="shared" si="0"/>
        <v>101.08802528358095</v>
      </c>
      <c r="I19" s="30"/>
      <c r="J19" s="30">
        <f t="shared" si="1"/>
        <v>37.75369559437382</v>
      </c>
      <c r="K19" s="30">
        <f t="shared" si="2"/>
        <v>113.6403495413849</v>
      </c>
    </row>
    <row r="20" spans="1:11" ht="21" customHeight="1">
      <c r="A20" s="4" t="s">
        <v>9</v>
      </c>
      <c r="B20" s="46"/>
      <c r="C20" s="32">
        <v>669.23</v>
      </c>
      <c r="D20" s="32">
        <v>684.89</v>
      </c>
      <c r="E20" s="32">
        <v>691.79</v>
      </c>
      <c r="F20" s="12">
        <f>E20+D20+C20</f>
        <v>2045.9099999999999</v>
      </c>
      <c r="G20" s="51">
        <v>1700.6</v>
      </c>
      <c r="H20" s="30">
        <f t="shared" si="0"/>
        <v>101.00746105213976</v>
      </c>
      <c r="I20" s="30"/>
      <c r="J20" s="30">
        <f t="shared" si="1"/>
        <v>40.67917205692109</v>
      </c>
      <c r="K20" s="30">
        <f t="shared" si="2"/>
        <v>120.3051864047983</v>
      </c>
    </row>
    <row r="21" spans="1:11" ht="22.5" customHeight="1">
      <c r="A21" s="10" t="s">
        <v>12</v>
      </c>
      <c r="B21" s="46"/>
      <c r="C21" s="32">
        <v>6.589</v>
      </c>
      <c r="D21" s="32">
        <v>6.71</v>
      </c>
      <c r="E21" s="32">
        <v>6.800584999999999</v>
      </c>
      <c r="F21" s="12">
        <f>E21+D21+C21</f>
        <v>20.099584999999998</v>
      </c>
      <c r="G21" s="51">
        <v>16.85</v>
      </c>
      <c r="H21" s="30">
        <f t="shared" si="0"/>
        <v>101.34999999999998</v>
      </c>
      <c r="I21" s="30"/>
      <c r="J21" s="30">
        <f t="shared" si="1"/>
        <v>40.35955489614243</v>
      </c>
      <c r="K21" s="30">
        <f t="shared" si="2"/>
        <v>119.28537091988127</v>
      </c>
    </row>
    <row r="22" spans="1:11" ht="21.75" customHeight="1">
      <c r="A22" s="8" t="s">
        <v>10</v>
      </c>
      <c r="B22" s="59"/>
      <c r="C22" s="39">
        <v>1099.96</v>
      </c>
      <c r="D22" s="39">
        <v>1086.27</v>
      </c>
      <c r="E22" s="39">
        <v>1105.09</v>
      </c>
      <c r="F22" s="20">
        <f>E22+D22+C22</f>
        <v>3291.3199999999997</v>
      </c>
      <c r="G22" s="39">
        <v>2719.2</v>
      </c>
      <c r="H22" s="37">
        <f t="shared" si="0"/>
        <v>101.73253426864406</v>
      </c>
      <c r="I22" s="37"/>
      <c r="J22" s="37">
        <f t="shared" si="1"/>
        <v>40.64026184171815</v>
      </c>
      <c r="K22" s="37">
        <f t="shared" si="2"/>
        <v>121.0400117681671</v>
      </c>
    </row>
    <row r="23" spans="3:8" ht="16.5">
      <c r="C23" s="1"/>
      <c r="D23" s="1"/>
      <c r="E23" s="1"/>
      <c r="F23" s="1"/>
      <c r="G23" s="11"/>
      <c r="H23" s="16"/>
    </row>
    <row r="24" spans="3:8" ht="16.5">
      <c r="C24" s="11"/>
      <c r="D24" s="11"/>
      <c r="E24" s="11"/>
      <c r="F24" s="11"/>
      <c r="G24" s="52"/>
      <c r="H24" s="15"/>
    </row>
    <row r="25" spans="3:8" ht="16.5">
      <c r="C25" s="11"/>
      <c r="D25" s="11"/>
      <c r="E25" s="11"/>
      <c r="F25" s="11"/>
      <c r="G25" s="52"/>
      <c r="H25" s="1"/>
    </row>
    <row r="26" spans="3:8" ht="16.5">
      <c r="C26" s="1"/>
      <c r="D26" s="1"/>
      <c r="E26" s="1"/>
      <c r="F26" s="40"/>
      <c r="G26" s="52"/>
      <c r="H26" s="1"/>
    </row>
    <row r="27" ht="16.5">
      <c r="G27" s="52"/>
    </row>
    <row r="28" ht="16.5">
      <c r="G28" s="52"/>
    </row>
    <row r="29" ht="16.5">
      <c r="G29" s="53"/>
    </row>
    <row r="30" ht="16.5">
      <c r="G30" s="52"/>
    </row>
    <row r="31" ht="16.5">
      <c r="G31" s="52"/>
    </row>
    <row r="32" ht="16.5">
      <c r="G32" s="52"/>
    </row>
    <row r="33" ht="16.5">
      <c r="G33" s="52"/>
    </row>
  </sheetData>
  <mergeCells count="16">
    <mergeCell ref="A3:K3"/>
    <mergeCell ref="H6:K6"/>
    <mergeCell ref="A6:A8"/>
    <mergeCell ref="H5:K5"/>
    <mergeCell ref="C7:C8"/>
    <mergeCell ref="F7:F8"/>
    <mergeCell ref="H7:H8"/>
    <mergeCell ref="I7:I8"/>
    <mergeCell ref="A4:K4"/>
    <mergeCell ref="J7:J8"/>
    <mergeCell ref="K7:K8"/>
    <mergeCell ref="B6:B8"/>
    <mergeCell ref="G6:G8"/>
    <mergeCell ref="C6:F6"/>
    <mergeCell ref="E7:E8"/>
    <mergeCell ref="D7:D8"/>
  </mergeCells>
  <printOptions/>
  <pageMargins left="0.71" right="0.17" top="0.38" bottom="0.35" header="0.25" footer="0.28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/>
      <c r="C1" s="3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18359375" style="2" customWidth="1"/>
    <col min="2" max="2" width="0.9140625" style="2" customWidth="1"/>
    <col min="3" max="3" width="21.8125" style="2" customWidth="1"/>
    <col min="4" max="16384" width="6.1835937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Admin</cp:lastModifiedBy>
  <cp:lastPrinted>2013-03-15T04:27:31Z</cp:lastPrinted>
  <dcterms:created xsi:type="dcterms:W3CDTF">2002-05-14T16:08:28Z</dcterms:created>
  <dcterms:modified xsi:type="dcterms:W3CDTF">2013-03-15T08:35:02Z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